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065"/>
  </bookViews>
  <sheets>
    <sheet name="DIVISIÓN DEL NORTE" sheetId="55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4" i="55" l="1"/>
  <c r="K25" i="55"/>
  <c r="K23" i="55" l="1"/>
  <c r="K22" i="55"/>
  <c r="L13" i="55"/>
  <c r="J13" i="55"/>
  <c r="N13" i="55" s="1"/>
  <c r="L12" i="55"/>
  <c r="J12" i="55"/>
  <c r="K26" i="55" l="1"/>
  <c r="L26" i="55" s="1"/>
  <c r="L23" i="55"/>
  <c r="L24" i="55"/>
  <c r="L25" i="55"/>
  <c r="M13" i="55"/>
  <c r="L14" i="55"/>
  <c r="J14" i="55"/>
  <c r="N12" i="55"/>
  <c r="K13" i="55"/>
  <c r="L22" i="55" l="1"/>
  <c r="K12" i="55"/>
  <c r="N14" i="55"/>
  <c r="M12" i="55"/>
  <c r="K14" i="55" l="1"/>
  <c r="M14" i="55"/>
</calcChain>
</file>

<file path=xl/sharedStrings.xml><?xml version="1.0" encoding="utf-8"?>
<sst xmlns="http://schemas.openxmlformats.org/spreadsheetml/2006/main" count="88" uniqueCount="46">
  <si>
    <t>INSTITUTO ELECTORAL DEL ESTADO DE CAMPECHE</t>
  </si>
  <si>
    <t>PAN</t>
  </si>
  <si>
    <t>PRI</t>
  </si>
  <si>
    <t>PROPIETARIO</t>
  </si>
  <si>
    <t>SUPLENTE</t>
  </si>
  <si>
    <t>H</t>
  </si>
  <si>
    <t>M</t>
  </si>
  <si>
    <t>SEXO</t>
  </si>
  <si>
    <t>NOMBRE COMPLETO</t>
  </si>
  <si>
    <t>PRINCIPIO DE MAYORÍA RELATIVA</t>
  </si>
  <si>
    <t>PRINCIPIO DE REPRESENTACIÓN PROPORCIONAL</t>
  </si>
  <si>
    <t>PARTIDO</t>
  </si>
  <si>
    <t>PERTENECE A</t>
  </si>
  <si>
    <t>PRINCIPIO</t>
  </si>
  <si>
    <t>HOMBRES</t>
  </si>
  <si>
    <t>MUJERES</t>
  </si>
  <si>
    <t>TOTAL</t>
  </si>
  <si>
    <t>MR</t>
  </si>
  <si>
    <t>RP</t>
  </si>
  <si>
    <t>Nota: Solamente quienes están ejerciendo el cargo</t>
  </si>
  <si>
    <t>PARTIDO POLÍTICO</t>
  </si>
  <si>
    <t>INTEGRACIÓN POR GÉNERO</t>
  </si>
  <si>
    <t>INTEGRACIÓN POR PARTIDO POLÍTICO</t>
  </si>
  <si>
    <t>CARGO</t>
  </si>
  <si>
    <t>PRESIDENTE/A</t>
  </si>
  <si>
    <t xml:space="preserve">REGIDOR/A   </t>
  </si>
  <si>
    <t xml:space="preserve">SÍNDICO/A   </t>
  </si>
  <si>
    <t>VALOR</t>
  </si>
  <si>
    <t>%</t>
  </si>
  <si>
    <t>PRD</t>
  </si>
  <si>
    <t>JUNTA MUNICIPAL DE DIVISIÓN DEL NORTE</t>
  </si>
  <si>
    <t>PROCESO ELECTORAL ESTATAL ORDINARIO 2021</t>
  </si>
  <si>
    <t>VAXCAMPECHE</t>
  </si>
  <si>
    <t>MOVIMIENTO CIUDADANO</t>
  </si>
  <si>
    <t>GUADALUPE GUZMAN HERNANDEZ</t>
  </si>
  <si>
    <t>MAGDALENA PACHECO ISIDRO</t>
  </si>
  <si>
    <t>MARCOS FROYLAN GONZALEZ BACALLAO</t>
  </si>
  <si>
    <t>IMELDA REFUGIO HERNANDEZ</t>
  </si>
  <si>
    <t>PEDRO SANTOS ORTEGA</t>
  </si>
  <si>
    <t>CELESTINO MUJICA ORTEGA</t>
  </si>
  <si>
    <t>KENIA LUCERO AGUILERA LOPEZ</t>
  </si>
  <si>
    <t>NELSON EXELENTE TELLEZ</t>
  </si>
  <si>
    <t>CARMEN MORALES FERIA</t>
  </si>
  <si>
    <t>MARIA DEL ROSARIO VALDOVINOS OLETA</t>
  </si>
  <si>
    <t>BRENDA HERNANDEZ HERBET</t>
  </si>
  <si>
    <t>“25 ANIVERSARIO DEL IEEC, 1997-2022”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</si>
</sst>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%"/>
  </numFmts>
  <fonts count="16" x14ac:knownFonts="1"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sz val="11"/>
      <color theme="1"/>
      <name val="Arial"/>
      <family val="2"/>
    </font>
    <font>
      <b/>
      <sz val="9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i/>
      <sz val="7"/>
      <color theme="1"/>
      <name val="Arial"/>
      <family val="2"/>
    </font>
    <font>
      <sz val="11"/>
      <color theme="0"/>
      <name val="Arial"/>
      <family val="2"/>
    </font>
    <font>
      <i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6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0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2" tint="-0.24994659260841701"/>
      </bottom>
      <diagonal/>
    </border>
    <border>
      <left/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 style="thin">
        <color theme="0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0"/>
      </left>
      <right/>
      <top style="thin">
        <color theme="2" tint="-0.24994659260841701"/>
      </top>
      <bottom style="thin">
        <color theme="2" tint="-0.2499465926084170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8" fillId="0" borderId="0" xfId="0" applyFont="1"/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" fillId="0" borderId="2" xfId="0" applyFont="1" applyBorder="1" applyAlignment="1"/>
    <xf numFmtId="0" fontId="5" fillId="0" borderId="3" xfId="0" applyFont="1" applyBorder="1" applyAlignment="1"/>
    <xf numFmtId="0" fontId="2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4" fontId="10" fillId="0" borderId="1" xfId="0" applyNumberFormat="1" applyFont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/>
    </xf>
    <xf numFmtId="164" fontId="11" fillId="3" borderId="3" xfId="0" applyNumberFormat="1" applyFont="1" applyFill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00000"/>
      <color rgb="FF336600"/>
      <color rgb="FFFF6600"/>
      <color rgb="FF009900"/>
      <color rgb="FF663300"/>
      <color rgb="FF009999"/>
      <color rgb="FFFF5050"/>
      <color rgb="FF99CC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bg2">
                  <a:lumMod val="2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CA93-43E8-86D3-9BB968E052E7}"/>
              </c:ext>
            </c:extLst>
          </c:dPt>
          <c:dPt>
            <c:idx val="1"/>
            <c:bubble3D val="0"/>
            <c:spPr>
              <a:solidFill>
                <a:schemeClr val="bg2">
                  <a:lumMod val="50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A93-43E8-86D3-9BB968E052E7}"/>
              </c:ext>
            </c:extLst>
          </c:dPt>
          <c:dLbls>
            <c:dLbl>
              <c:idx val="0"/>
              <c:layout>
                <c:manualLayout>
                  <c:x val="-0.17606372289310704"/>
                  <c:y val="2.6555664916885324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A93-43E8-86D3-9BB968E052E7}"/>
                </c:ext>
              </c:extLst>
            </c:dLbl>
            <c:dLbl>
              <c:idx val="1"/>
              <c:layout>
                <c:manualLayout>
                  <c:x val="0.18290065829938312"/>
                  <c:y val="-1.9835411198600175E-2"/>
                </c:manualLayout>
              </c:layout>
              <c:spPr/>
              <c:txPr>
                <a:bodyPr/>
                <a:lstStyle/>
                <a:p>
                  <a:pPr>
                    <a:defRPr sz="800"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CA93-43E8-86D3-9BB968E052E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('DIVISIÓN DEL NORTE'!$K$9,'DIVISIÓN DEL NORTE'!$M$9)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('DIVISIÓN DEL NORTE'!$K$14,'DIVISIÓN DEL NORTE'!$M$14)</c:f>
              <c:numCache>
                <c:formatCode>0.0000%</c:formatCode>
                <c:ptCount val="2"/>
                <c:pt idx="0">
                  <c:v>0.5</c:v>
                </c:pt>
                <c:pt idx="1">
                  <c:v>0.5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93-43E8-86D3-9BB968E052E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C00000"/>
            </a:solidFill>
          </c:spPr>
          <c:explosion val="2"/>
          <c:dPt>
            <c:idx val="0"/>
            <c:bubble3D val="0"/>
            <c:explosion val="3"/>
            <c:spPr>
              <a:solidFill>
                <a:srgbClr val="0070C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0-64CC-45AA-9F75-8D0A856626B5}"/>
              </c:ext>
            </c:extLst>
          </c:dPt>
          <c:dPt>
            <c:idx val="1"/>
            <c:bubble3D val="0"/>
            <c:explosion val="5"/>
            <c:spPr>
              <a:solidFill>
                <a:srgbClr val="FF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4CC-45AA-9F75-8D0A856626B5}"/>
              </c:ext>
            </c:extLst>
          </c:dPt>
          <c:dPt>
            <c:idx val="2"/>
            <c:bubble3D val="0"/>
            <c:explosion val="5"/>
            <c:spPr>
              <a:solidFill>
                <a:srgbClr val="FFC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64CC-45AA-9F75-8D0A856626B5}"/>
              </c:ext>
            </c:extLst>
          </c:dPt>
          <c:dPt>
            <c:idx val="3"/>
            <c:bubble3D val="0"/>
            <c:explosion val="5"/>
            <c:spPr>
              <a:solidFill>
                <a:schemeClr val="accent6">
                  <a:lumMod val="75000"/>
                </a:schemeClr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1036-4E85-A7B0-F179367CFDB6}"/>
              </c:ext>
            </c:extLst>
          </c:dPt>
          <c:dLbls>
            <c:dLbl>
              <c:idx val="0"/>
              <c:layout>
                <c:manualLayout>
                  <c:x val="5.6425175768691535E-2"/>
                  <c:y val="-6.3890986229461089E-3"/>
                </c:manualLayout>
              </c:layout>
              <c:spPr>
                <a:solidFill>
                  <a:srgbClr val="0070C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64CC-45AA-9F75-8D0A856626B5}"/>
                </c:ext>
              </c:extLst>
            </c:dLbl>
            <c:dLbl>
              <c:idx val="1"/>
              <c:layout>
                <c:manualLayout>
                  <c:x val="-0.10296345486934615"/>
                  <c:y val="-9.7216050048538449E-2"/>
                </c:manualLayout>
              </c:layout>
              <c:spPr>
                <a:solidFill>
                  <a:srgbClr val="FF0000"/>
                </a:solidFill>
              </c:spPr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4CC-45AA-9F75-8D0A856626B5}"/>
                </c:ext>
              </c:extLst>
            </c:dLbl>
            <c:dLbl>
              <c:idx val="2"/>
              <c:layout>
                <c:manualLayout>
                  <c:x val="-2.3597137872351719E-2"/>
                  <c:y val="-0.17322329206785878"/>
                </c:manualLayout>
              </c:layout>
              <c:spPr>
                <a:solidFill>
                  <a:srgbClr val="FFC0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es-MX"/>
                </a:p>
              </c:tx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4CC-45AA-9F75-8D0A856626B5}"/>
                </c:ext>
              </c:extLst>
            </c:dLbl>
            <c:dLbl>
              <c:idx val="3"/>
              <c:layout/>
              <c:tx>
                <c:rich>
                  <a:bodyPr/>
                  <a:lstStyle/>
                  <a:p>
                    <a:pPr>
                      <a:defRPr b="1"/>
                    </a:pPr>
                    <a:r>
                      <a:rPr lang="en-US" baseline="0">
                        <a:solidFill>
                          <a:schemeClr val="bg1"/>
                        </a:solidFill>
                      </a:rPr>
                      <a:t>Movimiento Ciudadano
16.6667%</a:t>
                    </a:r>
                  </a:p>
                </c:rich>
              </c:tx>
              <c:spPr>
                <a:solidFill>
                  <a:schemeClr val="accent6">
                    <a:lumMod val="75000"/>
                  </a:schemeClr>
                </a:solidFill>
                <a:ln>
                  <a:noFill/>
                </a:ln>
                <a:effectLst/>
              </c:spPr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1036-4E85-A7B0-F179367CFD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'DIVISIÓN DEL NORTE'!$I$22:$I$25</c:f>
              <c:strCache>
                <c:ptCount val="4"/>
                <c:pt idx="0">
                  <c:v>PAN</c:v>
                </c:pt>
                <c:pt idx="1">
                  <c:v>PRI</c:v>
                </c:pt>
                <c:pt idx="2">
                  <c:v>PRD</c:v>
                </c:pt>
                <c:pt idx="3">
                  <c:v>MOVIMIENTO CIUDADANO</c:v>
                </c:pt>
              </c:strCache>
            </c:strRef>
          </c:cat>
          <c:val>
            <c:numRef>
              <c:f>'DIVISIÓN DEL NORTE'!$L$22:$L$25</c:f>
              <c:numCache>
                <c:formatCode>0.0000%</c:formatCode>
                <c:ptCount val="4"/>
                <c:pt idx="0">
                  <c:v>0.5</c:v>
                </c:pt>
                <c:pt idx="1">
                  <c:v>0.16666666666666666</c:v>
                </c:pt>
                <c:pt idx="2">
                  <c:v>0.16666666666666666</c:v>
                </c:pt>
                <c:pt idx="3">
                  <c:v>0.16666666666666666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4CC-45AA-9F75-8D0A856626B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0577" l="0.70000000000000062" r="0.70000000000000062" t="0.7500000000000057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38100</xdr:rowOff>
    </xdr:from>
    <xdr:to>
      <xdr:col>0</xdr:col>
      <xdr:colOff>419099</xdr:colOff>
      <xdr:row>2</xdr:row>
      <xdr:rowOff>198209</xdr:rowOff>
    </xdr:to>
    <xdr:pic>
      <xdr:nvPicPr>
        <xdr:cNvPr id="2" name="1 Imagen" descr="Escudo Campeche-chico.bmp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3810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1514475</xdr:colOff>
      <xdr:row>0</xdr:row>
      <xdr:rowOff>38100</xdr:rowOff>
    </xdr:from>
    <xdr:to>
      <xdr:col>6</xdr:col>
      <xdr:colOff>225601</xdr:colOff>
      <xdr:row>2</xdr:row>
      <xdr:rowOff>184874</xdr:rowOff>
    </xdr:to>
    <xdr:pic>
      <xdr:nvPicPr>
        <xdr:cNvPr id="3" name="2 Imagen" descr="LOGO 7 CIRCULOS-chico.BMP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53250" y="38100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104775</xdr:colOff>
      <xdr:row>0</xdr:row>
      <xdr:rowOff>57150</xdr:rowOff>
    </xdr:from>
    <xdr:to>
      <xdr:col>7</xdr:col>
      <xdr:colOff>447674</xdr:colOff>
      <xdr:row>3</xdr:row>
      <xdr:rowOff>12420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39075" y="57150"/>
          <a:ext cx="342899" cy="4615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733425</xdr:colOff>
      <xdr:row>0</xdr:row>
      <xdr:rowOff>28575</xdr:rowOff>
    </xdr:from>
    <xdr:to>
      <xdr:col>18</xdr:col>
      <xdr:colOff>692326</xdr:colOff>
      <xdr:row>2</xdr:row>
      <xdr:rowOff>166254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4820900" y="28575"/>
          <a:ext cx="720901" cy="4424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14</xdr:col>
      <xdr:colOff>314325</xdr:colOff>
      <xdr:row>8</xdr:row>
      <xdr:rowOff>28575</xdr:rowOff>
    </xdr:from>
    <xdr:to>
      <xdr:col>18</xdr:col>
      <xdr:colOff>428625</xdr:colOff>
      <xdr:row>18</xdr:row>
      <xdr:rowOff>20955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14</xdr:col>
      <xdr:colOff>704851</xdr:colOff>
      <xdr:row>10</xdr:row>
      <xdr:rowOff>180975</xdr:rowOff>
    </xdr:from>
    <xdr:to>
      <xdr:col>15</xdr:col>
      <xdr:colOff>357032</xdr:colOff>
      <xdr:row>15</xdr:row>
      <xdr:rowOff>161931</xdr:rowOff>
    </xdr:to>
    <xdr:pic>
      <xdr:nvPicPr>
        <xdr:cNvPr id="7" name="6 Imagen" descr="campechana.png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506326" y="1895475"/>
          <a:ext cx="414181" cy="906786"/>
        </a:xfrm>
        <a:prstGeom prst="rect">
          <a:avLst/>
        </a:prstGeom>
      </xdr:spPr>
    </xdr:pic>
    <xdr:clientData/>
  </xdr:twoCellAnchor>
  <xdr:twoCellAnchor editAs="oneCell">
    <xdr:from>
      <xdr:col>17</xdr:col>
      <xdr:colOff>389983</xdr:colOff>
      <xdr:row>11</xdr:row>
      <xdr:rowOff>19050</xdr:rowOff>
    </xdr:from>
    <xdr:to>
      <xdr:col>17</xdr:col>
      <xdr:colOff>652848</xdr:colOff>
      <xdr:row>16</xdr:row>
      <xdr:rowOff>5721</xdr:rowOff>
    </xdr:to>
    <xdr:pic>
      <xdr:nvPicPr>
        <xdr:cNvPr id="8" name="7 Imagen" descr="campechana.png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4477458" y="1924050"/>
          <a:ext cx="262865" cy="906786"/>
        </a:xfrm>
        <a:prstGeom prst="rect">
          <a:avLst/>
        </a:prstGeom>
      </xdr:spPr>
    </xdr:pic>
    <xdr:clientData/>
  </xdr:twoCellAnchor>
  <xdr:twoCellAnchor>
    <xdr:from>
      <xdr:col>12</xdr:col>
      <xdr:colOff>57150</xdr:colOff>
      <xdr:row>19</xdr:row>
      <xdr:rowOff>47625</xdr:rowOff>
    </xdr:from>
    <xdr:to>
      <xdr:col>18</xdr:col>
      <xdr:colOff>619125</xdr:colOff>
      <xdr:row>34</xdr:row>
      <xdr:rowOff>104775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xmlns="" id="{00000000-0008-0000-12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350520</xdr:colOff>
      <xdr:row>8</xdr:row>
      <xdr:rowOff>22860</xdr:rowOff>
    </xdr:from>
    <xdr:to>
      <xdr:col>0</xdr:col>
      <xdr:colOff>1121949</xdr:colOff>
      <xdr:row>9</xdr:row>
      <xdr:rowOff>127599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xmlns="" id="{6DCA8F73-98A4-4AED-A655-B4FF2979F9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0520" y="1356360"/>
          <a:ext cx="771429" cy="279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8"/>
  <sheetViews>
    <sheetView tabSelected="1" view="pageBreakPreview" zoomScale="93" zoomScaleNormal="75" zoomScaleSheetLayoutView="93" workbookViewId="0">
      <selection activeCell="H5" sqref="H5:S5"/>
    </sheetView>
  </sheetViews>
  <sheetFormatPr baseColWidth="10" defaultRowHeight="15" x14ac:dyDescent="0.25"/>
  <cols>
    <col min="1" max="1" width="21.28515625" style="1" customWidth="1"/>
    <col min="2" max="2" width="11.140625" bestFit="1" customWidth="1"/>
    <col min="3" max="3" width="33.7109375" customWidth="1"/>
    <col min="4" max="4" width="5" style="2" bestFit="1" customWidth="1"/>
    <col min="5" max="5" width="11.140625" bestFit="1" customWidth="1"/>
    <col min="6" max="6" width="30.140625" bestFit="1" customWidth="1"/>
    <col min="7" max="7" width="5" style="1" bestFit="1" customWidth="1"/>
    <col min="8" max="8" width="8.5703125" customWidth="1"/>
    <col min="10" max="10" width="8.7109375" bestFit="1" customWidth="1"/>
    <col min="11" max="11" width="8.7109375" customWidth="1"/>
    <col min="12" max="12" width="9.140625" bestFit="1" customWidth="1"/>
    <col min="13" max="13" width="10.85546875" bestFit="1" customWidth="1"/>
    <col min="14" max="14" width="6.140625" bestFit="1" customWidth="1"/>
  </cols>
  <sheetData>
    <row r="1" spans="1:45" s="4" customFormat="1" ht="12" customHeight="1" x14ac:dyDescent="0.2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5" s="4" customFormat="1" ht="12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5" s="4" customFormat="1" ht="15.75" x14ac:dyDescent="0.2">
      <c r="A3" s="59" t="s">
        <v>0</v>
      </c>
      <c r="B3" s="59"/>
      <c r="C3" s="59"/>
      <c r="D3" s="59"/>
      <c r="E3" s="59"/>
      <c r="F3" s="59"/>
      <c r="G3" s="59"/>
      <c r="H3" s="59" t="s">
        <v>0</v>
      </c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</row>
    <row r="4" spans="1:45" s="4" customFormat="1" ht="12" customHeight="1" x14ac:dyDescent="0.2">
      <c r="A4" s="61" t="s">
        <v>45</v>
      </c>
      <c r="B4" s="61"/>
      <c r="C4" s="61"/>
      <c r="D4" s="61"/>
      <c r="E4" s="61"/>
      <c r="F4" s="61"/>
      <c r="G4" s="61"/>
      <c r="H4" s="61" t="s">
        <v>45</v>
      </c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45" s="4" customFormat="1" ht="14.25" x14ac:dyDescent="0.2">
      <c r="A5" s="61" t="s">
        <v>31</v>
      </c>
      <c r="B5" s="61"/>
      <c r="C5" s="61"/>
      <c r="D5" s="61"/>
      <c r="E5" s="61"/>
      <c r="F5" s="61"/>
      <c r="G5" s="61"/>
      <c r="H5" s="61" t="s">
        <v>31</v>
      </c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8"/>
      <c r="AJ5" s="7"/>
      <c r="AK5" s="7"/>
    </row>
    <row r="6" spans="1:45" s="4" customFormat="1" ht="14.25" x14ac:dyDescent="0.2">
      <c r="A6" s="62" t="s">
        <v>30</v>
      </c>
      <c r="B6" s="62"/>
      <c r="C6" s="62"/>
      <c r="D6" s="62"/>
      <c r="E6" s="62"/>
      <c r="F6" s="62"/>
      <c r="G6" s="62"/>
      <c r="H6" s="62" t="s">
        <v>30</v>
      </c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45" s="4" customFormat="1" ht="14.25" x14ac:dyDescent="0.2">
      <c r="A7" s="63"/>
      <c r="B7" s="64"/>
      <c r="C7" s="64"/>
      <c r="D7" s="63"/>
      <c r="E7" s="64"/>
      <c r="F7" s="64"/>
      <c r="G7" s="63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45" s="4" customFormat="1" ht="14.25" x14ac:dyDescent="0.2">
      <c r="A8" s="60" t="s">
        <v>9</v>
      </c>
      <c r="B8" s="60"/>
      <c r="C8" s="60"/>
      <c r="D8" s="60"/>
      <c r="E8" s="60"/>
      <c r="F8" s="60"/>
      <c r="G8" s="60"/>
      <c r="H8" s="65" t="s">
        <v>21</v>
      </c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</row>
    <row r="9" spans="1:45" s="4" customFormat="1" ht="14.25" x14ac:dyDescent="0.2">
      <c r="A9" s="10"/>
      <c r="B9" s="49" t="s">
        <v>32</v>
      </c>
      <c r="C9" s="49"/>
      <c r="D9" s="11"/>
      <c r="G9" s="10"/>
      <c r="H9" s="12"/>
      <c r="I9" s="13"/>
      <c r="K9" s="13" t="s">
        <v>14</v>
      </c>
      <c r="M9" s="13" t="s">
        <v>15</v>
      </c>
      <c r="N9" s="13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4"/>
      <c r="AM9" s="14"/>
      <c r="AN9" s="14"/>
      <c r="AO9" s="14"/>
      <c r="AP9" s="14"/>
      <c r="AQ9" s="14"/>
      <c r="AR9" s="14"/>
      <c r="AS9" s="14"/>
    </row>
    <row r="10" spans="1:45" s="4" customFormat="1" ht="14.25" x14ac:dyDescent="0.2">
      <c r="A10" s="10"/>
      <c r="B10" s="50"/>
      <c r="C10" s="50"/>
      <c r="D10" s="11"/>
      <c r="G10" s="10"/>
      <c r="H10" s="12"/>
      <c r="I10" s="51" t="s">
        <v>13</v>
      </c>
      <c r="J10" s="53" t="s">
        <v>14</v>
      </c>
      <c r="K10" s="53"/>
      <c r="L10" s="53" t="s">
        <v>15</v>
      </c>
      <c r="M10" s="53"/>
      <c r="N10" s="54" t="s">
        <v>16</v>
      </c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4"/>
      <c r="AM10" s="14"/>
      <c r="AN10" s="14"/>
      <c r="AO10" s="14"/>
      <c r="AP10" s="14"/>
      <c r="AQ10" s="14"/>
      <c r="AR10" s="14"/>
      <c r="AS10" s="14"/>
    </row>
    <row r="11" spans="1:45" s="4" customFormat="1" ht="14.25" x14ac:dyDescent="0.2">
      <c r="A11" s="56" t="s">
        <v>23</v>
      </c>
      <c r="B11" s="57" t="s">
        <v>3</v>
      </c>
      <c r="C11" s="57"/>
      <c r="D11" s="57"/>
      <c r="E11" s="57" t="s">
        <v>4</v>
      </c>
      <c r="F11" s="57"/>
      <c r="G11" s="57"/>
      <c r="I11" s="52"/>
      <c r="J11" s="35" t="s">
        <v>27</v>
      </c>
      <c r="K11" s="35" t="s">
        <v>28</v>
      </c>
      <c r="L11" s="35" t="s">
        <v>27</v>
      </c>
      <c r="M11" s="35" t="s">
        <v>28</v>
      </c>
      <c r="N11" s="55"/>
    </row>
    <row r="12" spans="1:45" s="4" customFormat="1" ht="14.25" x14ac:dyDescent="0.2">
      <c r="A12" s="56"/>
      <c r="B12" s="16" t="s">
        <v>12</v>
      </c>
      <c r="C12" s="16" t="s">
        <v>8</v>
      </c>
      <c r="D12" s="17" t="s">
        <v>7</v>
      </c>
      <c r="E12" s="16" t="s">
        <v>12</v>
      </c>
      <c r="F12" s="16" t="s">
        <v>8</v>
      </c>
      <c r="G12" s="17" t="s">
        <v>7</v>
      </c>
      <c r="I12" s="18" t="s">
        <v>17</v>
      </c>
      <c r="J12" s="18">
        <f>COUNTIF(D13:D17,"H")</f>
        <v>3</v>
      </c>
      <c r="K12" s="38">
        <f>J12/$N12</f>
        <v>0.6</v>
      </c>
      <c r="L12" s="18">
        <f>COUNTIF(D13:D17,"M")</f>
        <v>2</v>
      </c>
      <c r="M12" s="38">
        <f>L12/$N12</f>
        <v>0.4</v>
      </c>
      <c r="N12" s="18">
        <f>SUM(J12,L12)</f>
        <v>5</v>
      </c>
    </row>
    <row r="13" spans="1:45" s="4" customFormat="1" ht="14.25" x14ac:dyDescent="0.2">
      <c r="A13" s="19" t="s">
        <v>24</v>
      </c>
      <c r="B13" s="19" t="s">
        <v>1</v>
      </c>
      <c r="C13" s="19" t="s">
        <v>34</v>
      </c>
      <c r="D13" s="20" t="s">
        <v>5</v>
      </c>
      <c r="E13" s="19" t="s">
        <v>1</v>
      </c>
      <c r="F13" s="19" t="s">
        <v>39</v>
      </c>
      <c r="G13" s="20" t="s">
        <v>5</v>
      </c>
      <c r="I13" s="18" t="s">
        <v>18</v>
      </c>
      <c r="J13" s="18">
        <f>COUNTIF(D22,"H")</f>
        <v>0</v>
      </c>
      <c r="K13" s="38">
        <f>J13/$N13</f>
        <v>0</v>
      </c>
      <c r="L13" s="18">
        <f>COUNTIF(D22,"M")</f>
        <v>1</v>
      </c>
      <c r="M13" s="38">
        <f>L13/$N13</f>
        <v>1</v>
      </c>
      <c r="N13" s="18">
        <f>SUM(J13,L13)</f>
        <v>1</v>
      </c>
    </row>
    <row r="14" spans="1:45" s="4" customFormat="1" ht="14.25" x14ac:dyDescent="0.2">
      <c r="A14" s="19" t="s">
        <v>25</v>
      </c>
      <c r="B14" s="19" t="s">
        <v>1</v>
      </c>
      <c r="C14" s="19" t="s">
        <v>35</v>
      </c>
      <c r="D14" s="20" t="s">
        <v>6</v>
      </c>
      <c r="E14" s="19" t="s">
        <v>1</v>
      </c>
      <c r="F14" s="19" t="s">
        <v>40</v>
      </c>
      <c r="G14" s="20" t="s">
        <v>6</v>
      </c>
      <c r="I14" s="15" t="s">
        <v>16</v>
      </c>
      <c r="J14" s="15">
        <f>SUM(J12:J13)</f>
        <v>3</v>
      </c>
      <c r="K14" s="39">
        <f>J14/N14</f>
        <v>0.5</v>
      </c>
      <c r="L14" s="15">
        <f t="shared" ref="L14:N14" si="0">SUM(L12:L13)</f>
        <v>3</v>
      </c>
      <c r="M14" s="39">
        <f>L14/N14</f>
        <v>0.5</v>
      </c>
      <c r="N14" s="15">
        <f t="shared" si="0"/>
        <v>6</v>
      </c>
    </row>
    <row r="15" spans="1:45" s="4" customFormat="1" ht="14.25" x14ac:dyDescent="0.2">
      <c r="A15" s="19" t="s">
        <v>25</v>
      </c>
      <c r="B15" s="19" t="s">
        <v>2</v>
      </c>
      <c r="C15" s="19" t="s">
        <v>36</v>
      </c>
      <c r="D15" s="20" t="s">
        <v>5</v>
      </c>
      <c r="E15" s="19" t="s">
        <v>2</v>
      </c>
      <c r="F15" s="19" t="s">
        <v>41</v>
      </c>
      <c r="G15" s="20" t="s">
        <v>5</v>
      </c>
      <c r="I15" s="21" t="s">
        <v>19</v>
      </c>
    </row>
    <row r="16" spans="1:45" s="4" customFormat="1" ht="14.25" x14ac:dyDescent="0.2">
      <c r="A16" s="19" t="s">
        <v>25</v>
      </c>
      <c r="B16" s="19" t="s">
        <v>29</v>
      </c>
      <c r="C16" s="19" t="s">
        <v>37</v>
      </c>
      <c r="D16" s="20" t="s">
        <v>6</v>
      </c>
      <c r="E16" s="19" t="s">
        <v>29</v>
      </c>
      <c r="F16" s="19" t="s">
        <v>42</v>
      </c>
      <c r="G16" s="20" t="s">
        <v>6</v>
      </c>
    </row>
    <row r="17" spans="1:19" s="4" customFormat="1" ht="22.5" x14ac:dyDescent="0.2">
      <c r="A17" s="19" t="s">
        <v>26</v>
      </c>
      <c r="B17" s="19" t="s">
        <v>1</v>
      </c>
      <c r="C17" s="19" t="s">
        <v>38</v>
      </c>
      <c r="D17" s="20" t="s">
        <v>5</v>
      </c>
      <c r="E17" s="19" t="s">
        <v>1</v>
      </c>
      <c r="F17" s="19" t="s">
        <v>43</v>
      </c>
      <c r="G17" s="20" t="s">
        <v>6</v>
      </c>
    </row>
    <row r="18" spans="1:19" s="4" customFormat="1" ht="14.25" x14ac:dyDescent="0.2">
      <c r="A18" s="22"/>
      <c r="B18" s="22"/>
      <c r="C18" s="22"/>
      <c r="D18" s="23"/>
      <c r="E18" s="22"/>
      <c r="F18" s="22"/>
      <c r="G18" s="23"/>
    </row>
    <row r="19" spans="1:19" s="4" customFormat="1" x14ac:dyDescent="0.2">
      <c r="A19" s="45" t="s">
        <v>10</v>
      </c>
      <c r="B19" s="45"/>
      <c r="C19" s="45"/>
      <c r="D19" s="45"/>
      <c r="E19" s="45"/>
      <c r="F19" s="45"/>
      <c r="G19" s="45"/>
      <c r="H19" s="46" t="s">
        <v>22</v>
      </c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</row>
    <row r="20" spans="1:19" s="4" customFormat="1" ht="14.25" x14ac:dyDescent="0.2">
      <c r="A20" s="22"/>
      <c r="B20" s="22"/>
      <c r="C20" s="22"/>
      <c r="D20" s="23"/>
      <c r="E20" s="22"/>
      <c r="F20" s="22"/>
      <c r="G20" s="23"/>
    </row>
    <row r="21" spans="1:19" s="4" customFormat="1" ht="14.25" x14ac:dyDescent="0.2">
      <c r="A21" s="33" t="s">
        <v>23</v>
      </c>
      <c r="B21" s="33" t="s">
        <v>11</v>
      </c>
      <c r="C21" s="16" t="s">
        <v>8</v>
      </c>
      <c r="D21" s="34" t="s">
        <v>7</v>
      </c>
      <c r="E21" s="22"/>
      <c r="F21" s="22"/>
      <c r="G21" s="23"/>
      <c r="I21" s="47" t="s">
        <v>20</v>
      </c>
      <c r="J21" s="48"/>
      <c r="K21" s="36" t="s">
        <v>16</v>
      </c>
      <c r="L21" s="42" t="s">
        <v>28</v>
      </c>
      <c r="M21" s="24"/>
    </row>
    <row r="22" spans="1:19" s="4" customFormat="1" ht="22.5" x14ac:dyDescent="0.2">
      <c r="A22" s="19" t="s">
        <v>25</v>
      </c>
      <c r="B22" s="19" t="s">
        <v>33</v>
      </c>
      <c r="C22" s="19" t="s">
        <v>44</v>
      </c>
      <c r="D22" s="20" t="s">
        <v>6</v>
      </c>
      <c r="E22" s="22"/>
      <c r="F22" s="22"/>
      <c r="G22" s="23"/>
      <c r="I22" s="25" t="s">
        <v>1</v>
      </c>
      <c r="J22" s="26"/>
      <c r="K22" s="37">
        <f xml:space="preserve"> COUNTIF($B$13:$B$17,I22)+COUNTIF($B$22,I22)</f>
        <v>3</v>
      </c>
      <c r="L22" s="40">
        <f>K22/$K$26</f>
        <v>0.5</v>
      </c>
      <c r="M22" s="27"/>
    </row>
    <row r="23" spans="1:19" s="4" customFormat="1" ht="14.25" x14ac:dyDescent="0.2">
      <c r="A23" s="8"/>
      <c r="B23" s="8"/>
      <c r="C23" s="8"/>
      <c r="D23" s="28"/>
      <c r="E23" s="8"/>
      <c r="F23" s="8"/>
      <c r="G23" s="28"/>
      <c r="I23" s="25" t="s">
        <v>2</v>
      </c>
      <c r="J23" s="26"/>
      <c r="K23" s="37">
        <f xml:space="preserve"> COUNTIF($B$13:$B$17,I23)+COUNTIF($B$22,I23)</f>
        <v>1</v>
      </c>
      <c r="L23" s="40">
        <f t="shared" ref="L23:L25" si="1">K23/$K$26</f>
        <v>0.16666666666666666</v>
      </c>
      <c r="M23" s="27"/>
    </row>
    <row r="24" spans="1:19" s="4" customFormat="1" ht="14.25" x14ac:dyDescent="0.2">
      <c r="A24" s="9"/>
      <c r="B24" s="9"/>
      <c r="C24" s="9"/>
      <c r="D24" s="9"/>
      <c r="E24" s="9"/>
      <c r="F24" s="9"/>
      <c r="G24" s="9"/>
      <c r="I24" s="25" t="s">
        <v>29</v>
      </c>
      <c r="J24" s="26"/>
      <c r="K24" s="37">
        <f t="shared" ref="K24:K25" si="2" xml:space="preserve"> COUNTIF($B$13:$B$17,I24)+COUNTIF($B$22,I24)</f>
        <v>1</v>
      </c>
      <c r="L24" s="40">
        <f t="shared" si="1"/>
        <v>0.16666666666666666</v>
      </c>
      <c r="M24" s="27"/>
    </row>
    <row r="25" spans="1:19" s="4" customFormat="1" ht="14.25" x14ac:dyDescent="0.2">
      <c r="A25" s="8"/>
      <c r="B25" s="8"/>
      <c r="C25" s="8"/>
      <c r="D25" s="28"/>
      <c r="E25" s="8"/>
      <c r="F25" s="8"/>
      <c r="G25" s="28"/>
      <c r="I25" s="25" t="s">
        <v>33</v>
      </c>
      <c r="J25" s="26"/>
      <c r="K25" s="37">
        <f t="shared" si="2"/>
        <v>1</v>
      </c>
      <c r="L25" s="40">
        <f t="shared" si="1"/>
        <v>0.16666666666666666</v>
      </c>
      <c r="M25" s="27"/>
    </row>
    <row r="26" spans="1:19" s="4" customFormat="1" x14ac:dyDescent="0.25">
      <c r="A26" s="10"/>
      <c r="D26" s="11"/>
      <c r="E26" s="8"/>
      <c r="F26" s="8"/>
      <c r="G26" s="28"/>
      <c r="I26" s="43" t="s">
        <v>16</v>
      </c>
      <c r="J26" s="44"/>
      <c r="K26" s="29">
        <f>SUM(K22:K25)</f>
        <v>6</v>
      </c>
      <c r="L26" s="41">
        <f>K26/K26</f>
        <v>1</v>
      </c>
      <c r="M26" s="30"/>
    </row>
    <row r="27" spans="1:19" s="4" customFormat="1" ht="14.25" x14ac:dyDescent="0.2">
      <c r="A27" s="10"/>
      <c r="D27" s="11"/>
      <c r="E27" s="8"/>
      <c r="F27" s="8"/>
      <c r="G27" s="28"/>
      <c r="I27" s="21" t="s">
        <v>19</v>
      </c>
    </row>
    <row r="28" spans="1:19" s="4" customFormat="1" ht="14.25" x14ac:dyDescent="0.2">
      <c r="A28" s="8"/>
      <c r="B28" s="8"/>
      <c r="C28" s="8"/>
      <c r="D28" s="28"/>
      <c r="E28" s="8"/>
      <c r="F28" s="8"/>
      <c r="G28" s="28"/>
    </row>
    <row r="29" spans="1:19" s="4" customFormat="1" ht="14.25" x14ac:dyDescent="0.2">
      <c r="A29" s="8"/>
      <c r="B29" s="8"/>
      <c r="C29" s="8"/>
      <c r="D29" s="28"/>
      <c r="E29" s="8"/>
      <c r="F29" s="8"/>
      <c r="G29" s="28"/>
    </row>
    <row r="30" spans="1:19" s="4" customFormat="1" ht="14.25" x14ac:dyDescent="0.2">
      <c r="A30" s="8"/>
      <c r="B30" s="8"/>
      <c r="C30" s="8"/>
      <c r="D30" s="28"/>
      <c r="E30" s="8"/>
      <c r="F30" s="8"/>
      <c r="G30" s="28"/>
    </row>
    <row r="31" spans="1:19" s="4" customFormat="1" ht="14.25" x14ac:dyDescent="0.2">
      <c r="A31" s="8"/>
      <c r="B31" s="8"/>
      <c r="C31" s="8"/>
      <c r="D31" s="28"/>
      <c r="E31" s="8"/>
      <c r="F31" s="8"/>
      <c r="G31" s="28"/>
    </row>
    <row r="32" spans="1:19" s="4" customFormat="1" ht="14.25" x14ac:dyDescent="0.2">
      <c r="A32" s="31"/>
      <c r="B32" s="31"/>
      <c r="C32" s="31"/>
      <c r="D32" s="28"/>
      <c r="E32" s="31"/>
      <c r="F32" s="31"/>
      <c r="G32" s="32"/>
    </row>
    <row r="33" spans="1:7" s="4" customFormat="1" ht="14.25" x14ac:dyDescent="0.2">
      <c r="A33" s="31"/>
      <c r="B33" s="31"/>
      <c r="C33" s="31"/>
      <c r="D33" s="28"/>
      <c r="E33" s="31"/>
      <c r="F33" s="31"/>
      <c r="G33" s="32"/>
    </row>
    <row r="34" spans="1:7" s="4" customFormat="1" ht="14.25" x14ac:dyDescent="0.2">
      <c r="A34" s="10"/>
      <c r="D34" s="11"/>
      <c r="G34" s="10"/>
    </row>
    <row r="35" spans="1:7" s="4" customFormat="1" ht="14.25" x14ac:dyDescent="0.2">
      <c r="A35" s="10"/>
      <c r="D35" s="11"/>
      <c r="G35" s="10"/>
    </row>
    <row r="36" spans="1:7" s="4" customFormat="1" ht="14.25" x14ac:dyDescent="0.2">
      <c r="A36" s="10"/>
      <c r="D36" s="11"/>
      <c r="G36" s="10"/>
    </row>
    <row r="37" spans="1:7" ht="15" customHeight="1" x14ac:dyDescent="0.25"/>
    <row r="38" spans="1:7" ht="22.5" customHeight="1" x14ac:dyDescent="0.25"/>
  </sheetData>
  <mergeCells count="25">
    <mergeCell ref="H5:S5"/>
    <mergeCell ref="A5:G5"/>
    <mergeCell ref="A1:G1"/>
    <mergeCell ref="H1:S1"/>
    <mergeCell ref="A3:G3"/>
    <mergeCell ref="H3:S3"/>
    <mergeCell ref="A4:G4"/>
    <mergeCell ref="H4:S4"/>
    <mergeCell ref="A2:G2"/>
    <mergeCell ref="H2:S2"/>
    <mergeCell ref="A19:G19"/>
    <mergeCell ref="H19:S19"/>
    <mergeCell ref="I21:J21"/>
    <mergeCell ref="A6:G6"/>
    <mergeCell ref="H6:S6"/>
    <mergeCell ref="A8:G8"/>
    <mergeCell ref="H8:S8"/>
    <mergeCell ref="B9:C10"/>
    <mergeCell ref="I10:I11"/>
    <mergeCell ref="J10:K10"/>
    <mergeCell ref="L10:M10"/>
    <mergeCell ref="N10:N11"/>
    <mergeCell ref="A11:A12"/>
    <mergeCell ref="B11:D11"/>
    <mergeCell ref="E11:G11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www.ieec.org.mx&amp;R&amp;8Página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DIVISIÓN DEL NORTE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HP</cp:lastModifiedBy>
  <cp:lastPrinted>2022-01-21T20:22:26Z</cp:lastPrinted>
  <dcterms:created xsi:type="dcterms:W3CDTF">2018-10-12T15:43:08Z</dcterms:created>
  <dcterms:modified xsi:type="dcterms:W3CDTF">2022-02-03T20:26:55Z</dcterms:modified>
</cp:coreProperties>
</file>